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hebarnaco-my.sharepoint.com/personal/lewis_bustin_thebarna_co/Documents/Documents/Website Resource Uploads/"/>
    </mc:Choice>
  </mc:AlternateContent>
  <xr:revisionPtr revIDLastSave="0" documentId="8_{BE2B8180-C2FA-4C5D-BB0D-4831A71AA365}" xr6:coauthVersionLast="47" xr6:coauthVersionMax="47" xr10:uidLastSave="{00000000-0000-0000-0000-000000000000}"/>
  <bookViews>
    <workbookView xWindow="-110" yWindow="-110" windowWidth="19420" windowHeight="11500" xr2:uid="{DA41CC09-7BAF-40A4-B43D-F7564ED0A45C}"/>
  </bookViews>
  <sheets>
    <sheet name="Budget Planner" sheetId="4" r:id="rId1"/>
    <sheet name="NDIS Inputs" sheetId="5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4" l="1"/>
  <c r="D43" i="4"/>
  <c r="D44" i="4"/>
  <c r="D46" i="4"/>
  <c r="D47" i="4"/>
  <c r="D40" i="4"/>
  <c r="H19" i="4"/>
  <c r="I19" i="4" s="1"/>
  <c r="H33" i="4"/>
  <c r="I33" i="4" s="1"/>
  <c r="H26" i="4"/>
  <c r="I26" i="4" s="1"/>
  <c r="H27" i="4"/>
  <c r="I27" i="4" s="1"/>
  <c r="H28" i="4"/>
  <c r="I28" i="4" s="1"/>
  <c r="H29" i="4"/>
  <c r="I29" i="4" s="1"/>
  <c r="H30" i="4"/>
  <c r="I30" i="4" s="1"/>
  <c r="H31" i="4"/>
  <c r="I31" i="4" s="1"/>
  <c r="H32" i="4"/>
  <c r="I32" i="4" s="1"/>
  <c r="H34" i="4"/>
  <c r="I34" i="4" s="1"/>
  <c r="H35" i="4"/>
  <c r="I35" i="4" s="1"/>
  <c r="H36" i="4"/>
  <c r="I36" i="4" s="1"/>
  <c r="H37" i="4"/>
  <c r="I37" i="4" s="1"/>
  <c r="H20" i="4"/>
  <c r="I20" i="4" s="1"/>
  <c r="H21" i="4"/>
  <c r="I21" i="4" s="1"/>
  <c r="H22" i="4"/>
  <c r="I22" i="4" s="1"/>
  <c r="H23" i="4"/>
  <c r="I23" i="4" s="1"/>
  <c r="H24" i="4"/>
  <c r="I24" i="4" s="1"/>
  <c r="H25" i="4"/>
  <c r="I25" i="4" s="1"/>
  <c r="D45" i="4" l="1"/>
  <c r="D41" i="4"/>
</calcChain>
</file>

<file path=xl/sharedStrings.xml><?xml version="1.0" encoding="utf-8"?>
<sst xmlns="http://schemas.openxmlformats.org/spreadsheetml/2006/main" count="127" uniqueCount="80">
  <si>
    <t>Inputs</t>
  </si>
  <si>
    <t>Buffer (%)</t>
  </si>
  <si>
    <t>info@thebarna.co</t>
  </si>
  <si>
    <t>02 8188 7330</t>
  </si>
  <si>
    <t>Useful Information</t>
  </si>
  <si>
    <t>Plan Start Date</t>
  </si>
  <si>
    <t>Plan End Date</t>
  </si>
  <si>
    <t>Category</t>
  </si>
  <si>
    <t>Total Budget</t>
  </si>
  <si>
    <t>Budget Type</t>
  </si>
  <si>
    <t>Management Type</t>
  </si>
  <si>
    <t>Funding Period</t>
  </si>
  <si>
    <t>Per Period Budget</t>
  </si>
  <si>
    <t>Assistance with Daily Life</t>
  </si>
  <si>
    <t>Assistance with Social, Economic and Community Participation</t>
  </si>
  <si>
    <t>Consumables</t>
  </si>
  <si>
    <t>Transport</t>
  </si>
  <si>
    <t>Home and Living</t>
  </si>
  <si>
    <t>YPIRAC – Cross Billing</t>
  </si>
  <si>
    <t>Behaviour Support</t>
  </si>
  <si>
    <t>Choice and Control</t>
  </si>
  <si>
    <t>Finding &amp; Keeping a Job</t>
  </si>
  <si>
    <t>Health &amp; Wellbeing</t>
  </si>
  <si>
    <t>Improved Daily Living Skills</t>
  </si>
  <si>
    <t>Improved Living Arrangements</t>
  </si>
  <si>
    <t>Increased Social &amp; Community Participation</t>
  </si>
  <si>
    <t>Lifelong Learning</t>
  </si>
  <si>
    <t>Relationships</t>
  </si>
  <si>
    <t>Support coordination and psychosocial recovery coaches</t>
  </si>
  <si>
    <t>Core</t>
  </si>
  <si>
    <t>Budget</t>
  </si>
  <si>
    <t>Support Categories</t>
  </si>
  <si>
    <t>Capacity Building</t>
  </si>
  <si>
    <t>Assistive Technology</t>
  </si>
  <si>
    <t>Assistive Technology – Maintenance, Repair &amp; Rental</t>
  </si>
  <si>
    <t>Home Modifications</t>
  </si>
  <si>
    <t>Specialist Disability Accommodation</t>
  </si>
  <si>
    <t>Transport Recurring</t>
  </si>
  <si>
    <t>Support</t>
  </si>
  <si>
    <t>Recurring Support</t>
  </si>
  <si>
    <t>Capital</t>
  </si>
  <si>
    <t>Self-managed</t>
  </si>
  <si>
    <t>Monthly</t>
  </si>
  <si>
    <t>Fortnightly</t>
  </si>
  <si>
    <t>Flexible</t>
  </si>
  <si>
    <t>Quarterly</t>
  </si>
  <si>
    <t>Stated</t>
  </si>
  <si>
    <t>Line Item (Stated Only)</t>
  </si>
  <si>
    <t>Speech Pathology</t>
  </si>
  <si>
    <t>Occupational Therapy</t>
  </si>
  <si>
    <t>Plan Management</t>
  </si>
  <si>
    <t>Maintenance and Repairs of Hearing Aids</t>
  </si>
  <si>
    <t>Plan-managed</t>
  </si>
  <si>
    <t>Upfront</t>
  </si>
  <si>
    <t>Budget Types</t>
  </si>
  <si>
    <t>Management Types</t>
  </si>
  <si>
    <t>Funding Periods</t>
  </si>
  <si>
    <t>Agency-managed</t>
  </si>
  <si>
    <t>One Off</t>
  </si>
  <si>
    <t>Buffer Amount</t>
  </si>
  <si>
    <t>Rate</t>
  </si>
  <si>
    <t>Hours per Funding Period</t>
  </si>
  <si>
    <t>Dietitian</t>
  </si>
  <si>
    <t>Therapy Items</t>
  </si>
  <si>
    <t>Other Professionals</t>
  </si>
  <si>
    <t>Psychology</t>
  </si>
  <si>
    <t>Podiatry</t>
  </si>
  <si>
    <t>Physiotherapy</t>
  </si>
  <si>
    <t>Step 1 - Inputs:</t>
  </si>
  <si>
    <t>Enter you plan start and end date as well as any buffer percentage you may want on the budget</t>
  </si>
  <si>
    <t>Step 2 - Budgets:</t>
  </si>
  <si>
    <t>Usage Guide</t>
  </si>
  <si>
    <t>Enter each support category from the NDIS plan into the table below to understand the per-period budget, buffer amount and therapy hours</t>
  </si>
  <si>
    <t>If period isn't specified on the NDIS paper plan, it can be checked in MyNDIS</t>
  </si>
  <si>
    <t>Captial budgets tend to be supplied upfront</t>
  </si>
  <si>
    <t>Home &amp; Living supports likely to be monthly periods</t>
  </si>
  <si>
    <r>
      <t xml:space="preserve">The Barna Co | </t>
    </r>
    <r>
      <rPr>
        <sz val="26"/>
        <color theme="0"/>
        <rFont val="Open Sans"/>
        <family val="2"/>
      </rPr>
      <t>NDIS Budget Calculator</t>
    </r>
  </si>
  <si>
    <t>If you have questions about your plan or this calculator, please contact our team:</t>
  </si>
  <si>
    <t>Want to refer a participant? Call or enter the form on our website</t>
  </si>
  <si>
    <t>Register for a Consultation | The Barna 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</si>
</sst>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0.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Open Sans"/>
      <family val="2"/>
    </font>
    <font>
      <b/>
      <sz val="12"/>
      <name val="Open Sans"/>
      <family val="2"/>
    </font>
    <font>
      <sz val="12"/>
      <name val="Open Sans"/>
      <family val="2"/>
    </font>
    <font>
      <b/>
      <sz val="14"/>
      <color theme="1"/>
      <name val="Open Sans"/>
      <family val="2"/>
    </font>
    <font>
      <b/>
      <sz val="16"/>
      <color theme="1"/>
      <name val="Open Sans"/>
      <family val="2"/>
    </font>
    <font>
      <b/>
      <sz val="22"/>
      <color theme="1"/>
      <name val="Open Sans"/>
      <family val="2"/>
    </font>
    <font>
      <sz val="14"/>
      <name val="Open Sans"/>
      <family val="2"/>
    </font>
    <font>
      <b/>
      <sz val="22"/>
      <name val="Open Sans"/>
      <family val="2"/>
    </font>
    <font>
      <sz val="14"/>
      <color theme="1"/>
      <name val="Open Sans"/>
      <family val="2"/>
    </font>
    <font>
      <b/>
      <sz val="16"/>
      <color rgb="FFFFFFFF"/>
      <name val="Open Sans"/>
      <family val="2"/>
    </font>
    <font>
      <sz val="16"/>
      <color theme="1"/>
      <name val="Open Sans"/>
      <family val="2"/>
    </font>
    <font>
      <sz val="26"/>
      <color theme="0"/>
      <name val="Open Sans"/>
      <family val="2"/>
    </font>
    <font>
      <b/>
      <sz val="26"/>
      <color theme="0"/>
      <name val="Open Sans"/>
      <family val="2"/>
    </font>
    <font>
      <u/>
      <sz val="16"/>
      <color theme="10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5720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0E0E0"/>
        <bgColor indexed="64"/>
      </patternFill>
    </fill>
    <fill>
      <patternFill patternType="solid">
        <fgColor rgb="FFF7C9D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4" fillId="0" borderId="0" xfId="0" applyFont="1"/>
    <xf numFmtId="0" fontId="9" fillId="0" borderId="0" xfId="0" applyFont="1" applyAlignment="1">
      <alignment vertical="center"/>
    </xf>
    <xf numFmtId="0" fontId="12" fillId="0" borderId="0" xfId="0" applyFont="1"/>
    <xf numFmtId="0" fontId="13" fillId="2" borderId="1" xfId="0" applyFont="1" applyFill="1" applyBorder="1" applyAlignment="1">
      <alignment vertical="center"/>
    </xf>
    <xf numFmtId="0" fontId="14" fillId="0" borderId="0" xfId="0" applyFont="1"/>
    <xf numFmtId="0" fontId="10" fillId="0" borderId="1" xfId="0" applyFont="1" applyBorder="1" applyAlignment="1">
      <alignment vertical="center"/>
    </xf>
    <xf numFmtId="44" fontId="10" fillId="3" borderId="1" xfId="2" applyFont="1" applyFill="1" applyBorder="1" applyAlignment="1">
      <alignment vertical="center"/>
    </xf>
    <xf numFmtId="0" fontId="10" fillId="0" borderId="1" xfId="0" applyFont="1" applyBorder="1"/>
    <xf numFmtId="44" fontId="10" fillId="4" borderId="1" xfId="2" applyFont="1" applyFill="1" applyBorder="1" applyAlignment="1">
      <alignment vertical="center"/>
    </xf>
    <xf numFmtId="44" fontId="10" fillId="4" borderId="1" xfId="0" applyNumberFormat="1" applyFont="1" applyFill="1" applyBorder="1"/>
    <xf numFmtId="0" fontId="10" fillId="0" borderId="0" xfId="0" applyFont="1"/>
    <xf numFmtId="0" fontId="12" fillId="4" borderId="1" xfId="0" applyFont="1" applyFill="1" applyBorder="1" applyAlignment="1">
      <alignment vertical="center"/>
    </xf>
    <xf numFmtId="44" fontId="12" fillId="3" borderId="1" xfId="2" applyFont="1" applyFill="1" applyBorder="1" applyAlignment="1">
      <alignment vertical="center"/>
    </xf>
    <xf numFmtId="165" fontId="12" fillId="4" borderId="1" xfId="0" applyNumberFormat="1" applyFont="1" applyFill="1" applyBorder="1"/>
    <xf numFmtId="0" fontId="12" fillId="4" borderId="1" xfId="0" applyFont="1" applyFill="1" applyBorder="1"/>
    <xf numFmtId="44" fontId="12" fillId="3" borderId="1" xfId="2" applyFont="1" applyFill="1" applyBorder="1" applyAlignment="1"/>
    <xf numFmtId="0" fontId="12" fillId="4" borderId="1" xfId="0" applyFont="1" applyFill="1" applyBorder="1" applyAlignment="1">
      <alignment vertical="center" wrapText="1"/>
    </xf>
    <xf numFmtId="14" fontId="12" fillId="3" borderId="1" xfId="2" applyNumberFormat="1" applyFont="1" applyFill="1" applyBorder="1" applyAlignment="1">
      <alignment vertical="center" wrapText="1"/>
    </xf>
    <xf numFmtId="14" fontId="12" fillId="3" borderId="1" xfId="0" applyNumberFormat="1" applyFont="1" applyFill="1" applyBorder="1" applyAlignment="1">
      <alignment vertical="center" wrapText="1"/>
    </xf>
    <xf numFmtId="9" fontId="12" fillId="3" borderId="1" xfId="0" applyNumberFormat="1" applyFont="1" applyFill="1" applyBorder="1" applyAlignment="1">
      <alignment vertical="center" wrapText="1"/>
    </xf>
    <xf numFmtId="0" fontId="6" fillId="3" borderId="0" xfId="0" applyFont="1" applyFill="1"/>
    <xf numFmtId="0" fontId="14" fillId="3" borderId="0" xfId="0" applyFont="1" applyFill="1"/>
    <xf numFmtId="0" fontId="12" fillId="3" borderId="0" xfId="0" applyFont="1" applyFill="1"/>
    <xf numFmtId="0" fontId="4" fillId="3" borderId="0" xfId="0" applyFont="1" applyFill="1"/>
    <xf numFmtId="0" fontId="10" fillId="3" borderId="0" xfId="0" applyFont="1" applyFill="1"/>
    <xf numFmtId="164" fontId="5" fillId="3" borderId="0" xfId="1" applyNumberFormat="1" applyFont="1" applyFill="1" applyBorder="1" applyAlignment="1">
      <alignment vertical="center"/>
    </xf>
    <xf numFmtId="0" fontId="4" fillId="3" borderId="0" xfId="0" applyFont="1" applyFill="1" applyAlignment="1">
      <alignment vertical="center" wrapText="1"/>
    </xf>
    <xf numFmtId="0" fontId="12" fillId="3" borderId="0" xfId="0" applyFont="1" applyFill="1" applyAlignment="1">
      <alignment vertical="center" wrapText="1"/>
    </xf>
    <xf numFmtId="0" fontId="8" fillId="5" borderId="0" xfId="0" applyFont="1" applyFill="1"/>
    <xf numFmtId="0" fontId="14" fillId="5" borderId="0" xfId="0" applyFont="1" applyFill="1"/>
    <xf numFmtId="0" fontId="12" fillId="5" borderId="0" xfId="0" applyFont="1" applyFill="1"/>
    <xf numFmtId="0" fontId="17" fillId="5" borderId="0" xfId="3" applyFont="1" applyFill="1"/>
    <xf numFmtId="0" fontId="11" fillId="0" borderId="0" xfId="0" applyFont="1" applyAlignment="1">
      <alignment horizontal="left" vertical="center" wrapText="1"/>
    </xf>
    <xf numFmtId="0" fontId="16" fillId="2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2">
    <dxf>
      <font>
        <b/>
        <i val="0"/>
        <strike val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</dxfs>
  <tableStyles count="0" defaultTableStyle="TableStyleMedium2" defaultPivotStyle="PivotStyleLight16"/>
  <colors>
    <mruColors>
      <color rgb="FFF7C9D6"/>
      <color rgb="FF572052"/>
      <color rgb="FFE0E0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12186</xdr:colOff>
      <xdr:row>0</xdr:row>
      <xdr:rowOff>71871</xdr:rowOff>
    </xdr:from>
    <xdr:to>
      <xdr:col>9</xdr:col>
      <xdr:colOff>512082</xdr:colOff>
      <xdr:row>4</xdr:row>
      <xdr:rowOff>377825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63A04E-CE09-4210-83E0-21FF88953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03459" y="71871"/>
          <a:ext cx="2231714" cy="146627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DB3EB7F-8A02-4371-A828-B2E182FAD8AA}" name="Table1" displayName="Table1" ref="A1:B22" totalsRowShown="0" headerRowDxfId="1">
  <autoFilter ref="A1:B22" xr:uid="{CDB3EB7F-8A02-4371-A828-B2E182FAD8AA}"/>
  <tableColumns count="2">
    <tableColumn id="1" xr3:uid="{74C8318E-56EE-485D-AE38-4E5E0C2DDE67}" name="Support"/>
    <tableColumn id="2" xr3:uid="{8BCF561C-1BF8-4435-9475-A10B1482324D}" name="Category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CEDF4D9-DA9A-486F-8A7E-C56B7AB83F89}" name="Table2" displayName="Table2" ref="D1:D3" totalsRowShown="0">
  <autoFilter ref="D1:D3" xr:uid="{8CEDF4D9-DA9A-486F-8A7E-C56B7AB83F89}"/>
  <tableColumns count="1">
    <tableColumn id="1" xr3:uid="{00D8CB75-BAB2-4A91-BEBB-244936B9BCBF}" name="Budget Types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DA39E00-41FA-4692-AEAF-076D500AB96C}" name="Table3" displayName="Table3" ref="F1:F4" totalsRowShown="0">
  <autoFilter ref="F1:F4" xr:uid="{ADA39E00-41FA-4692-AEAF-076D500AB96C}"/>
  <tableColumns count="1">
    <tableColumn id="1" xr3:uid="{A58C3E71-F90A-493E-92A5-86CB44BD7251}" name="Management Types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584FEDB-C645-43D3-B19D-2F43A2D80732}" name="Table4" displayName="Table4" ref="H1:H5" totalsRowShown="0">
  <autoFilter ref="H1:H5" xr:uid="{8584FEDB-C645-43D3-B19D-2F43A2D80732}"/>
  <tableColumns count="1">
    <tableColumn id="1" xr3:uid="{DD697F03-A471-421B-9361-89C7C291A861}" name="Funding Periods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hebarna.co/register-for-a-consultation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6B781-CE6B-42B4-8E05-E2E2A9024689}">
  <dimension ref="A1:J48"/>
  <sheetViews>
    <sheetView tabSelected="1" zoomScale="55" zoomScaleNormal="55" workbookViewId="0">
      <selection activeCell="B11" sqref="B11:C11"/>
    </sheetView>
  </sheetViews>
  <sheetFormatPr defaultColWidth="0" defaultRowHeight="18" zeroHeight="1" x14ac:dyDescent="0.5"/>
  <cols>
    <col min="1" max="1" width="4" style="25" customWidth="1"/>
    <col min="2" max="2" width="65.6328125" style="25" customWidth="1"/>
    <col min="3" max="7" width="47.6328125" style="25" customWidth="1"/>
    <col min="8" max="8" width="31.36328125" style="25" customWidth="1"/>
    <col min="9" max="9" width="24.7265625" style="25" customWidth="1"/>
    <col min="10" max="10" width="8.7265625" style="25" customWidth="1"/>
    <col min="11" max="16384" width="8.7265625" style="25" hidden="1"/>
  </cols>
  <sheetData>
    <row r="1" spans="1:10" s="35" customFormat="1" ht="38" customHeight="1" x14ac:dyDescent="0.35">
      <c r="A1" s="35" t="s">
        <v>76</v>
      </c>
    </row>
    <row r="2" spans="1:10" s="35" customFormat="1" ht="18" customHeight="1" x14ac:dyDescent="0.35"/>
    <row r="3" spans="1:10" s="35" customFormat="1" ht="18" customHeight="1" x14ac:dyDescent="0.35"/>
    <row r="4" spans="1:10" s="35" customFormat="1" ht="18" customHeight="1" x14ac:dyDescent="0.35"/>
    <row r="5" spans="1:10" s="35" customFormat="1" ht="38" customHeight="1" x14ac:dyDescent="0.35"/>
    <row r="6" spans="1:10" x14ac:dyDescent="0.5"/>
    <row r="7" spans="1:10" s="2" customFormat="1" ht="32" x14ac:dyDescent="0.5">
      <c r="A7" s="25"/>
      <c r="B7" s="34" t="s">
        <v>71</v>
      </c>
      <c r="C7" s="34"/>
      <c r="D7" s="28"/>
      <c r="E7" s="34" t="s">
        <v>0</v>
      </c>
      <c r="F7" s="34"/>
      <c r="G7" s="25"/>
      <c r="H7" s="25"/>
      <c r="I7" s="25"/>
      <c r="J7" s="25"/>
    </row>
    <row r="8" spans="1:10" s="4" customFormat="1" ht="20.5" x14ac:dyDescent="0.55000000000000004">
      <c r="A8" s="24"/>
      <c r="B8" s="36" t="s">
        <v>68</v>
      </c>
      <c r="C8" s="36"/>
      <c r="D8" s="29"/>
      <c r="E8" s="18" t="s">
        <v>5</v>
      </c>
      <c r="F8" s="19">
        <v>46023</v>
      </c>
      <c r="G8" s="24"/>
      <c r="H8" s="24"/>
      <c r="I8" s="24"/>
      <c r="J8" s="24"/>
    </row>
    <row r="9" spans="1:10" s="4" customFormat="1" ht="41" customHeight="1" x14ac:dyDescent="0.55000000000000004">
      <c r="A9" s="24"/>
      <c r="B9" s="37" t="s">
        <v>69</v>
      </c>
      <c r="C9" s="37"/>
      <c r="D9" s="29"/>
      <c r="E9" s="18" t="s">
        <v>6</v>
      </c>
      <c r="F9" s="20">
        <v>46387</v>
      </c>
      <c r="G9" s="24"/>
      <c r="H9" s="24"/>
      <c r="I9" s="24"/>
      <c r="J9" s="24"/>
    </row>
    <row r="10" spans="1:10" s="4" customFormat="1" ht="20.5" x14ac:dyDescent="0.55000000000000004">
      <c r="A10" s="24"/>
      <c r="B10" s="36" t="s">
        <v>70</v>
      </c>
      <c r="C10" s="36"/>
      <c r="D10" s="29"/>
      <c r="E10" s="18" t="s">
        <v>1</v>
      </c>
      <c r="F10" s="21">
        <v>0.1</v>
      </c>
      <c r="G10" s="24"/>
      <c r="H10" s="24"/>
      <c r="I10" s="24"/>
      <c r="J10" s="24"/>
    </row>
    <row r="11" spans="1:10" s="4" customFormat="1" ht="61.5" customHeight="1" x14ac:dyDescent="0.55000000000000004">
      <c r="A11" s="24"/>
      <c r="B11" s="37" t="s">
        <v>72</v>
      </c>
      <c r="C11" s="37"/>
      <c r="D11" s="29"/>
      <c r="E11" s="29"/>
      <c r="F11" s="29"/>
      <c r="G11" s="24"/>
      <c r="H11" s="24"/>
      <c r="I11" s="24"/>
      <c r="J11" s="24"/>
    </row>
    <row r="12" spans="1:10" s="4" customFormat="1" ht="20.5" x14ac:dyDescent="0.55000000000000004">
      <c r="A12" s="24"/>
      <c r="B12" s="36" t="s">
        <v>4</v>
      </c>
      <c r="C12" s="36"/>
      <c r="D12" s="29"/>
      <c r="E12" s="29"/>
      <c r="F12" s="29"/>
      <c r="G12" s="24"/>
      <c r="H12" s="24"/>
      <c r="I12" s="24"/>
      <c r="J12" s="24"/>
    </row>
    <row r="13" spans="1:10" s="4" customFormat="1" ht="41" customHeight="1" x14ac:dyDescent="0.55000000000000004">
      <c r="A13" s="24"/>
      <c r="B13" s="37" t="s">
        <v>73</v>
      </c>
      <c r="C13" s="37"/>
      <c r="D13" s="29"/>
      <c r="E13" s="29"/>
      <c r="F13" s="29"/>
      <c r="G13" s="24"/>
      <c r="H13" s="24"/>
      <c r="I13" s="24"/>
      <c r="J13" s="24"/>
    </row>
    <row r="14" spans="1:10" s="4" customFormat="1" ht="20.5" x14ac:dyDescent="0.55000000000000004">
      <c r="A14" s="24"/>
      <c r="B14" s="37" t="s">
        <v>75</v>
      </c>
      <c r="C14" s="37"/>
      <c r="D14" s="29"/>
      <c r="E14" s="29"/>
      <c r="F14" s="29"/>
      <c r="G14" s="24"/>
      <c r="H14" s="24"/>
      <c r="I14" s="24"/>
      <c r="J14" s="24"/>
    </row>
    <row r="15" spans="1:10" s="4" customFormat="1" ht="20.5" x14ac:dyDescent="0.55000000000000004">
      <c r="A15" s="24"/>
      <c r="B15" s="37" t="s">
        <v>74</v>
      </c>
      <c r="C15" s="37"/>
      <c r="D15" s="29"/>
      <c r="E15" s="29"/>
      <c r="F15" s="29"/>
      <c r="G15" s="24"/>
      <c r="H15" s="24"/>
      <c r="I15" s="24"/>
      <c r="J15" s="24"/>
    </row>
    <row r="16" spans="1:10" x14ac:dyDescent="0.5"/>
    <row r="17" spans="1:10" s="2" customFormat="1" ht="32" x14ac:dyDescent="0.5">
      <c r="A17" s="25"/>
      <c r="B17" s="3" t="s">
        <v>30</v>
      </c>
      <c r="D17" s="25"/>
      <c r="E17" s="25"/>
      <c r="F17" s="25"/>
      <c r="G17" s="25"/>
      <c r="H17" s="25"/>
      <c r="I17" s="25"/>
      <c r="J17" s="25"/>
    </row>
    <row r="18" spans="1:10" s="6" customFormat="1" ht="23" x14ac:dyDescent="0.6">
      <c r="A18" s="23"/>
      <c r="B18" s="5" t="s">
        <v>31</v>
      </c>
      <c r="C18" s="5" t="s">
        <v>8</v>
      </c>
      <c r="D18" s="5" t="s">
        <v>9</v>
      </c>
      <c r="E18" s="5" t="s">
        <v>47</v>
      </c>
      <c r="F18" s="5" t="s">
        <v>10</v>
      </c>
      <c r="G18" s="5" t="s">
        <v>11</v>
      </c>
      <c r="H18" s="5" t="s">
        <v>12</v>
      </c>
      <c r="I18" s="5" t="s">
        <v>59</v>
      </c>
      <c r="J18" s="23"/>
    </row>
    <row r="19" spans="1:10" s="12" customFormat="1" ht="20.5" x14ac:dyDescent="0.55000000000000004">
      <c r="A19" s="26"/>
      <c r="B19" s="7" t="s">
        <v>13</v>
      </c>
      <c r="C19" s="8">
        <v>13000</v>
      </c>
      <c r="D19" s="7" t="s">
        <v>44</v>
      </c>
      <c r="E19" s="9"/>
      <c r="F19" s="7" t="s">
        <v>41</v>
      </c>
      <c r="G19" s="7" t="s">
        <v>45</v>
      </c>
      <c r="H19" s="10">
        <f ca="1">($C19/(IF($G19="Upfront",1,IF($G19="Quarterly",IF(TODAY()&lt;$F$8, ROUND(($F$9-$F$8)/91.31,1), IF($F$9&lt;TODAY(), 0,ROUND(($F$9-TODAY())/91.31,1))),IF($G$19="Monthly",IF(TODAY()&lt;$F$8, ROUND(($F$9-$F$8)/30.44,1), IF($F$9&lt;TODAY(), 0,ROUND(($F$9-TODAY())/30.44,1))),IF(TODAY()&lt;$F$8, ROUND(($F$9-$F$8)/14,1), IF($F$9&lt;TODAY(), 0,ROUND(($F$9-TODAY())/14,1))))))))*(100%-$F$10)</f>
        <v>4034.4827586206893</v>
      </c>
      <c r="I19" s="11">
        <f t="shared" ref="I19:I37" ca="1" si="0">(H19/(100%-$F$10))*$F$10</f>
        <v>448.27586206896552</v>
      </c>
      <c r="J19" s="26"/>
    </row>
    <row r="20" spans="1:10" s="12" customFormat="1" ht="20.5" x14ac:dyDescent="0.55000000000000004">
      <c r="A20" s="26"/>
      <c r="B20" s="7" t="s">
        <v>14</v>
      </c>
      <c r="C20" s="8">
        <v>12514.32</v>
      </c>
      <c r="D20" s="7" t="s">
        <v>44</v>
      </c>
      <c r="E20" s="9"/>
      <c r="F20" s="7" t="s">
        <v>41</v>
      </c>
      <c r="G20" s="7" t="s">
        <v>45</v>
      </c>
      <c r="H20" s="10">
        <f t="shared" ref="H20:H37" ca="1" si="1">$C20/(IF($G20="Upfront",1,IF($G20="Quarterly",IF(TODAY()&lt;$F$8, ROUND(($F$9-$F$8)/91.31,1), IF($F$9&lt;TODAY(), 0,ROUND(($F$9-TODAY())/91.31,1))),IF($G$19="Monthly",IF(TODAY()&lt;$F$8, ROUND(($F$9-$F$8)/30.44,1), IF($F$9&lt;TODAY(), 0,ROUND(($F$9-TODAY())/30.44,1))),IF(TODAY()&lt;$F$8, ROUND(($F$9-$F$8)/14,1), IF($F$9&lt;TODAY(), 0,ROUND(($F$9-TODAY())/14,1)))))))</f>
        <v>4315.2827586206895</v>
      </c>
      <c r="I20" s="11">
        <f t="shared" ca="1" si="0"/>
        <v>479.47586206896551</v>
      </c>
      <c r="J20" s="26"/>
    </row>
    <row r="21" spans="1:10" s="12" customFormat="1" ht="20.5" x14ac:dyDescent="0.55000000000000004">
      <c r="A21" s="26"/>
      <c r="B21" s="7" t="s">
        <v>23</v>
      </c>
      <c r="C21" s="8">
        <v>4655.76</v>
      </c>
      <c r="D21" s="7" t="s">
        <v>46</v>
      </c>
      <c r="E21" s="9" t="s">
        <v>48</v>
      </c>
      <c r="F21" s="7" t="s">
        <v>52</v>
      </c>
      <c r="G21" s="7" t="s">
        <v>45</v>
      </c>
      <c r="H21" s="10">
        <f t="shared" ca="1" si="1"/>
        <v>1605.4344827586208</v>
      </c>
      <c r="I21" s="11">
        <f t="shared" ca="1" si="0"/>
        <v>178.38160919540232</v>
      </c>
      <c r="J21" s="26"/>
    </row>
    <row r="22" spans="1:10" s="12" customFormat="1" ht="20.5" x14ac:dyDescent="0.55000000000000004">
      <c r="A22" s="26"/>
      <c r="B22" s="7" t="s">
        <v>23</v>
      </c>
      <c r="C22" s="8">
        <v>4655.76</v>
      </c>
      <c r="D22" s="7" t="s">
        <v>46</v>
      </c>
      <c r="E22" s="9" t="s">
        <v>49</v>
      </c>
      <c r="F22" s="7" t="s">
        <v>52</v>
      </c>
      <c r="G22" s="7" t="s">
        <v>45</v>
      </c>
      <c r="H22" s="10">
        <f t="shared" ca="1" si="1"/>
        <v>1605.4344827586208</v>
      </c>
      <c r="I22" s="11">
        <f t="shared" ca="1" si="0"/>
        <v>178.38160919540232</v>
      </c>
      <c r="J22" s="26"/>
    </row>
    <row r="23" spans="1:10" s="12" customFormat="1" ht="20.5" x14ac:dyDescent="0.55000000000000004">
      <c r="A23" s="26"/>
      <c r="B23" s="7" t="s">
        <v>20</v>
      </c>
      <c r="C23" s="8">
        <v>1000</v>
      </c>
      <c r="D23" s="7" t="s">
        <v>46</v>
      </c>
      <c r="E23" s="9" t="s">
        <v>50</v>
      </c>
      <c r="F23" s="7" t="s">
        <v>52</v>
      </c>
      <c r="G23" s="7" t="s">
        <v>53</v>
      </c>
      <c r="H23" s="10">
        <f t="shared" ca="1" si="1"/>
        <v>1000</v>
      </c>
      <c r="I23" s="11">
        <f t="shared" ca="1" si="0"/>
        <v>111.11111111111111</v>
      </c>
      <c r="J23" s="26"/>
    </row>
    <row r="24" spans="1:10" s="12" customFormat="1" ht="20.5" x14ac:dyDescent="0.55000000000000004">
      <c r="A24" s="26"/>
      <c r="B24" s="7" t="s">
        <v>34</v>
      </c>
      <c r="C24" s="8">
        <v>1000</v>
      </c>
      <c r="D24" s="7" t="s">
        <v>46</v>
      </c>
      <c r="E24" s="9" t="s">
        <v>51</v>
      </c>
      <c r="F24" s="7" t="s">
        <v>52</v>
      </c>
      <c r="G24" s="7" t="s">
        <v>53</v>
      </c>
      <c r="H24" s="10">
        <f t="shared" ca="1" si="1"/>
        <v>1000</v>
      </c>
      <c r="I24" s="11">
        <f t="shared" ca="1" si="0"/>
        <v>111.11111111111111</v>
      </c>
      <c r="J24" s="26"/>
    </row>
    <row r="25" spans="1:10" s="12" customFormat="1" ht="20.5" x14ac:dyDescent="0.55000000000000004">
      <c r="A25" s="26"/>
      <c r="B25" s="7" t="s">
        <v>37</v>
      </c>
      <c r="C25" s="8">
        <v>2472</v>
      </c>
      <c r="D25" s="7" t="s">
        <v>44</v>
      </c>
      <c r="E25" s="9"/>
      <c r="F25" s="7" t="s">
        <v>41</v>
      </c>
      <c r="G25" s="7" t="s">
        <v>43</v>
      </c>
      <c r="H25" s="10">
        <f t="shared" ca="1" si="1"/>
        <v>132.90322580645162</v>
      </c>
      <c r="I25" s="11">
        <f t="shared" ca="1" si="0"/>
        <v>14.767025089605736</v>
      </c>
      <c r="J25" s="26"/>
    </row>
    <row r="26" spans="1:10" s="12" customFormat="1" ht="20.5" x14ac:dyDescent="0.55000000000000004">
      <c r="A26" s="26"/>
      <c r="B26" s="7"/>
      <c r="C26" s="8"/>
      <c r="D26" s="7"/>
      <c r="E26" s="9"/>
      <c r="F26" s="7"/>
      <c r="G26" s="7"/>
      <c r="H26" s="10">
        <f t="shared" ca="1" si="1"/>
        <v>0</v>
      </c>
      <c r="I26" s="11">
        <f t="shared" ca="1" si="0"/>
        <v>0</v>
      </c>
      <c r="J26" s="26"/>
    </row>
    <row r="27" spans="1:10" s="12" customFormat="1" ht="20.5" x14ac:dyDescent="0.55000000000000004">
      <c r="A27" s="26"/>
      <c r="B27" s="7"/>
      <c r="C27" s="8"/>
      <c r="D27" s="7"/>
      <c r="E27" s="9"/>
      <c r="F27" s="7"/>
      <c r="G27" s="7"/>
      <c r="H27" s="10">
        <f t="shared" ca="1" si="1"/>
        <v>0</v>
      </c>
      <c r="I27" s="11">
        <f t="shared" ca="1" si="0"/>
        <v>0</v>
      </c>
      <c r="J27" s="26"/>
    </row>
    <row r="28" spans="1:10" s="12" customFormat="1" ht="20.5" x14ac:dyDescent="0.55000000000000004">
      <c r="A28" s="26"/>
      <c r="B28" s="7"/>
      <c r="C28" s="8"/>
      <c r="D28" s="7"/>
      <c r="E28" s="9"/>
      <c r="F28" s="7"/>
      <c r="G28" s="7"/>
      <c r="H28" s="10">
        <f t="shared" ca="1" si="1"/>
        <v>0</v>
      </c>
      <c r="I28" s="11">
        <f t="shared" ca="1" si="0"/>
        <v>0</v>
      </c>
      <c r="J28" s="26"/>
    </row>
    <row r="29" spans="1:10" s="12" customFormat="1" ht="20.5" x14ac:dyDescent="0.55000000000000004">
      <c r="A29" s="26"/>
      <c r="B29" s="9"/>
      <c r="C29" s="8"/>
      <c r="D29" s="9"/>
      <c r="E29" s="9"/>
      <c r="F29" s="9"/>
      <c r="G29" s="9"/>
      <c r="H29" s="10">
        <f t="shared" ca="1" si="1"/>
        <v>0</v>
      </c>
      <c r="I29" s="11">
        <f t="shared" ca="1" si="0"/>
        <v>0</v>
      </c>
      <c r="J29" s="26"/>
    </row>
    <row r="30" spans="1:10" s="12" customFormat="1" ht="20.5" x14ac:dyDescent="0.55000000000000004">
      <c r="A30" s="26"/>
      <c r="B30" s="9"/>
      <c r="C30" s="8"/>
      <c r="D30" s="9"/>
      <c r="E30" s="9"/>
      <c r="F30" s="9"/>
      <c r="G30" s="9"/>
      <c r="H30" s="10">
        <f t="shared" ca="1" si="1"/>
        <v>0</v>
      </c>
      <c r="I30" s="11">
        <f t="shared" ca="1" si="0"/>
        <v>0</v>
      </c>
      <c r="J30" s="26"/>
    </row>
    <row r="31" spans="1:10" s="12" customFormat="1" ht="20.5" x14ac:dyDescent="0.55000000000000004">
      <c r="A31" s="26"/>
      <c r="B31" s="9"/>
      <c r="C31" s="8"/>
      <c r="D31" s="9"/>
      <c r="E31" s="9"/>
      <c r="F31" s="9"/>
      <c r="G31" s="9"/>
      <c r="H31" s="10">
        <f t="shared" ca="1" si="1"/>
        <v>0</v>
      </c>
      <c r="I31" s="11">
        <f t="shared" ca="1" si="0"/>
        <v>0</v>
      </c>
      <c r="J31" s="26"/>
    </row>
    <row r="32" spans="1:10" s="12" customFormat="1" ht="20.5" x14ac:dyDescent="0.55000000000000004">
      <c r="A32" s="26"/>
      <c r="B32" s="9"/>
      <c r="C32" s="8"/>
      <c r="D32" s="9"/>
      <c r="E32" s="9"/>
      <c r="F32" s="9"/>
      <c r="G32" s="9"/>
      <c r="H32" s="10">
        <f t="shared" ca="1" si="1"/>
        <v>0</v>
      </c>
      <c r="I32" s="11">
        <f t="shared" ca="1" si="0"/>
        <v>0</v>
      </c>
      <c r="J32" s="26"/>
    </row>
    <row r="33" spans="1:10" s="12" customFormat="1" ht="20.5" x14ac:dyDescent="0.55000000000000004">
      <c r="A33" s="26"/>
      <c r="B33" s="9"/>
      <c r="C33" s="8"/>
      <c r="D33" s="9"/>
      <c r="E33" s="9"/>
      <c r="F33" s="9"/>
      <c r="G33" s="9"/>
      <c r="H33" s="10">
        <f t="shared" ca="1" si="1"/>
        <v>0</v>
      </c>
      <c r="I33" s="11">
        <f t="shared" ca="1" si="0"/>
        <v>0</v>
      </c>
      <c r="J33" s="26"/>
    </row>
    <row r="34" spans="1:10" s="12" customFormat="1" ht="20.5" x14ac:dyDescent="0.55000000000000004">
      <c r="A34" s="26"/>
      <c r="B34" s="9"/>
      <c r="C34" s="8"/>
      <c r="D34" s="9"/>
      <c r="E34" s="9"/>
      <c r="F34" s="9"/>
      <c r="G34" s="9"/>
      <c r="H34" s="10">
        <f t="shared" ca="1" si="1"/>
        <v>0</v>
      </c>
      <c r="I34" s="11">
        <f t="shared" ca="1" si="0"/>
        <v>0</v>
      </c>
      <c r="J34" s="26"/>
    </row>
    <row r="35" spans="1:10" s="12" customFormat="1" ht="20.5" x14ac:dyDescent="0.55000000000000004">
      <c r="A35" s="26"/>
      <c r="B35" s="9"/>
      <c r="C35" s="8"/>
      <c r="D35" s="9"/>
      <c r="E35" s="9"/>
      <c r="F35" s="9"/>
      <c r="G35" s="9"/>
      <c r="H35" s="10">
        <f t="shared" ca="1" si="1"/>
        <v>0</v>
      </c>
      <c r="I35" s="11">
        <f t="shared" ca="1" si="0"/>
        <v>0</v>
      </c>
      <c r="J35" s="26"/>
    </row>
    <row r="36" spans="1:10" s="12" customFormat="1" ht="20.5" x14ac:dyDescent="0.55000000000000004">
      <c r="A36" s="26"/>
      <c r="B36" s="9"/>
      <c r="C36" s="8"/>
      <c r="D36" s="9"/>
      <c r="E36" s="9"/>
      <c r="F36" s="9"/>
      <c r="G36" s="9"/>
      <c r="H36" s="10">
        <f t="shared" ca="1" si="1"/>
        <v>0</v>
      </c>
      <c r="I36" s="11">
        <f t="shared" ca="1" si="0"/>
        <v>0</v>
      </c>
      <c r="J36" s="26"/>
    </row>
    <row r="37" spans="1:10" s="12" customFormat="1" ht="20.5" x14ac:dyDescent="0.55000000000000004">
      <c r="A37" s="26"/>
      <c r="B37" s="9"/>
      <c r="C37" s="8"/>
      <c r="D37" s="9"/>
      <c r="E37" s="9"/>
      <c r="F37" s="9"/>
      <c r="G37" s="9"/>
      <c r="H37" s="10">
        <f t="shared" ca="1" si="1"/>
        <v>0</v>
      </c>
      <c r="I37" s="11">
        <f t="shared" ca="1" si="0"/>
        <v>0</v>
      </c>
      <c r="J37" s="26"/>
    </row>
    <row r="38" spans="1:10" s="22" customFormat="1" x14ac:dyDescent="0.5">
      <c r="C38" s="27"/>
    </row>
    <row r="39" spans="1:10" s="23" customFormat="1" ht="23" x14ac:dyDescent="0.6">
      <c r="B39" s="5" t="s">
        <v>63</v>
      </c>
      <c r="C39" s="5" t="s">
        <v>60</v>
      </c>
      <c r="D39" s="5" t="s">
        <v>61</v>
      </c>
      <c r="F39" s="30" t="s">
        <v>77</v>
      </c>
      <c r="G39" s="31"/>
      <c r="H39" s="32"/>
      <c r="I39" s="31"/>
    </row>
    <row r="40" spans="1:10" s="24" customFormat="1" ht="23" x14ac:dyDescent="0.6">
      <c r="B40" s="13" t="s">
        <v>62</v>
      </c>
      <c r="C40" s="14">
        <v>188.99</v>
      </c>
      <c r="D40" s="15">
        <f>IFERROR(VLOOKUP($B40,$E$19:$H$37, 4, FALSE),0)/$C40</f>
        <v>0</v>
      </c>
      <c r="F40" s="31" t="s">
        <v>2</v>
      </c>
      <c r="G40" s="31"/>
      <c r="H40" s="32"/>
      <c r="I40" s="32"/>
    </row>
    <row r="41" spans="1:10" s="24" customFormat="1" ht="23" x14ac:dyDescent="0.6">
      <c r="B41" s="13" t="s">
        <v>49</v>
      </c>
      <c r="C41" s="14">
        <v>193.99</v>
      </c>
      <c r="D41" s="15">
        <f ca="1">IFERROR(VLOOKUP($B41,$E$19:$H$37, 4, FALSE),0)/$C41</f>
        <v>8.2758620689655178</v>
      </c>
      <c r="F41" s="31" t="s">
        <v>3</v>
      </c>
      <c r="G41" s="31"/>
      <c r="H41" s="32"/>
      <c r="I41" s="32"/>
    </row>
    <row r="42" spans="1:10" s="24" customFormat="1" ht="20.5" x14ac:dyDescent="0.55000000000000004">
      <c r="B42" s="16" t="s">
        <v>67</v>
      </c>
      <c r="C42" s="17">
        <v>183.99</v>
      </c>
      <c r="D42" s="15">
        <f t="shared" ref="D42:D47" si="2">IFERROR(VLOOKUP($B42,$E$19:$H$37, 4, FALSE),0)/$C42</f>
        <v>0</v>
      </c>
      <c r="F42" s="32"/>
      <c r="G42" s="32"/>
      <c r="H42" s="32"/>
      <c r="I42" s="32"/>
    </row>
    <row r="43" spans="1:10" s="24" customFormat="1" ht="23" x14ac:dyDescent="0.6">
      <c r="B43" s="16" t="s">
        <v>66</v>
      </c>
      <c r="C43" s="17">
        <v>188.99</v>
      </c>
      <c r="D43" s="15">
        <f t="shared" si="2"/>
        <v>0</v>
      </c>
      <c r="F43" s="30" t="s">
        <v>78</v>
      </c>
      <c r="G43" s="32"/>
      <c r="H43" s="32"/>
      <c r="I43" s="32"/>
    </row>
    <row r="44" spans="1:10" s="24" customFormat="1" ht="23" x14ac:dyDescent="0.6">
      <c r="B44" s="16" t="s">
        <v>65</v>
      </c>
      <c r="C44" s="17">
        <v>232.99</v>
      </c>
      <c r="D44" s="15">
        <f t="shared" si="2"/>
        <v>0</v>
      </c>
      <c r="F44" s="33" t="s">
        <v>79</v>
      </c>
      <c r="G44" s="32"/>
      <c r="H44" s="32"/>
      <c r="I44" s="32"/>
    </row>
    <row r="45" spans="1:10" s="24" customFormat="1" ht="20.5" x14ac:dyDescent="0.55000000000000004">
      <c r="B45" s="16" t="s">
        <v>48</v>
      </c>
      <c r="C45" s="17">
        <v>193.99</v>
      </c>
      <c r="D45" s="15">
        <f t="shared" ca="1" si="2"/>
        <v>8.2758620689655178</v>
      </c>
      <c r="F45" s="32"/>
      <c r="G45" s="32"/>
      <c r="H45" s="32"/>
      <c r="I45" s="32"/>
    </row>
    <row r="46" spans="1:10" s="24" customFormat="1" ht="20.5" x14ac:dyDescent="0.55000000000000004">
      <c r="B46" s="16" t="s">
        <v>19</v>
      </c>
      <c r="C46" s="17">
        <v>232.99</v>
      </c>
      <c r="D46" s="15">
        <f t="shared" si="2"/>
        <v>0</v>
      </c>
      <c r="F46" s="32"/>
      <c r="G46" s="32"/>
      <c r="H46" s="32"/>
      <c r="I46" s="32"/>
    </row>
    <row r="47" spans="1:10" s="24" customFormat="1" ht="20.5" x14ac:dyDescent="0.55000000000000004">
      <c r="B47" s="16" t="s">
        <v>64</v>
      </c>
      <c r="C47" s="17">
        <v>193.99</v>
      </c>
      <c r="D47" s="15">
        <f t="shared" si="2"/>
        <v>0</v>
      </c>
      <c r="F47" s="32"/>
      <c r="G47" s="32"/>
      <c r="H47" s="32"/>
      <c r="I47" s="32"/>
    </row>
    <row r="48" spans="1:10" x14ac:dyDescent="0.5"/>
  </sheetData>
  <sheetProtection algorithmName="SHA-512" hashValue="9C0JraXOTj98tmyCx/gav/j5j7XpGwiRvUQM+Prgx5K25IIIDKR89ObC93IsbmXCeFHvFsLasM+0HYB3f8aF7Q==" saltValue="VFeE2EJb3DpfWb4DNzkdOQ==" spinCount="100000" sheet="1" objects="1" scenarios="1"/>
  <protectedRanges>
    <protectedRange sqref="C40:C47" name="Therapy Items"/>
    <protectedRange sqref="B19:G37" name="Budget"/>
    <protectedRange sqref="F8:F10" name="Inputs"/>
  </protectedRanges>
  <mergeCells count="11">
    <mergeCell ref="B15:C15"/>
    <mergeCell ref="B10:C10"/>
    <mergeCell ref="B11:C11"/>
    <mergeCell ref="B12:C12"/>
    <mergeCell ref="B13:C13"/>
    <mergeCell ref="B14:C14"/>
    <mergeCell ref="E7:F7"/>
    <mergeCell ref="A1:XFD5"/>
    <mergeCell ref="B7:C7"/>
    <mergeCell ref="B8:C8"/>
    <mergeCell ref="B9:C9"/>
  </mergeCells>
  <conditionalFormatting sqref="D40:D47">
    <cfRule type="cellIs" dxfId="0" priority="1" operator="greaterThan">
      <formula>0</formula>
    </cfRule>
  </conditionalFormatting>
  <dataValidations count="1">
    <dataValidation type="list" allowBlank="1" showInputMessage="1" sqref="E19:E37" xr:uid="{090DA299-F441-4928-A279-C66819280151}">
      <formula1>$B$40:$B$47</formula1>
    </dataValidation>
  </dataValidations>
  <hyperlinks>
    <hyperlink ref="F44" r:id="rId1" display="https://thebarna.co/register-for-a-consultation/" xr:uid="{5F7D8BBD-EDC0-4541-B12B-0222BC647DAB}"/>
  </hyperlinks>
  <pageMargins left="0.7" right="0.7" top="0.75" bottom="0.75" header="0.3" footer="0.3"/>
  <pageSetup orientation="portrait" r:id="rId2"/>
  <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7D01515-AFE7-4A86-85E5-07F8BEA39EE4}">
          <x14:formula1>
            <xm:f>'NDIS Inputs'!$D$2:$D$3</xm:f>
          </x14:formula1>
          <xm:sqref>D19:D37</xm:sqref>
        </x14:dataValidation>
        <x14:dataValidation type="list" allowBlank="1" showInputMessage="1" showErrorMessage="1" xr:uid="{1D64D93F-C1AB-4C64-8BFF-B32EF4888346}">
          <x14:formula1>
            <xm:f>'NDIS Inputs'!$F$2:$F$4</xm:f>
          </x14:formula1>
          <xm:sqref>F19:F37</xm:sqref>
        </x14:dataValidation>
        <x14:dataValidation type="list" allowBlank="1" showErrorMessage="1" xr:uid="{683B60DE-EEF0-4840-87E2-B485CD445D2F}">
          <x14:formula1>
            <xm:f>'NDIS Inputs'!$H$2:$H$5</xm:f>
          </x14:formula1>
          <xm:sqref>G19:G37</xm:sqref>
        </x14:dataValidation>
        <x14:dataValidation type="list" allowBlank="1" showInputMessage="1" showErrorMessage="1" xr:uid="{60CF49AA-7BB8-49BD-8637-C2885B6610EC}">
          <x14:formula1>
            <xm:f>'NDIS Inputs'!$B$2:$B$22</xm:f>
          </x14:formula1>
          <xm:sqref>B19:B37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1EE55-ADD5-4BF3-9914-D38F469C1DFB}">
  <dimension ref="A1:K22"/>
  <sheetViews>
    <sheetView workbookViewId="0">
      <selection activeCell="J15" sqref="J15"/>
    </sheetView>
  </sheetViews>
  <sheetFormatPr defaultRowHeight="14.5" x14ac:dyDescent="0.35"/>
  <cols>
    <col min="1" max="1" width="23.1796875" customWidth="1"/>
    <col min="2" max="2" width="55.36328125" bestFit="1" customWidth="1"/>
    <col min="4" max="4" width="13.81640625" customWidth="1"/>
    <col min="6" max="6" width="23.54296875" customWidth="1"/>
    <col min="8" max="8" width="18.36328125" customWidth="1"/>
    <col min="10" max="10" width="12.54296875" customWidth="1"/>
    <col min="11" max="11" width="18.54296875" customWidth="1"/>
  </cols>
  <sheetData>
    <row r="1" spans="1:11" x14ac:dyDescent="0.35">
      <c r="A1" s="1" t="s">
        <v>38</v>
      </c>
      <c r="B1" s="1" t="s">
        <v>7</v>
      </c>
      <c r="D1" t="s">
        <v>54</v>
      </c>
      <c r="F1" t="s">
        <v>55</v>
      </c>
      <c r="H1" t="s">
        <v>56</v>
      </c>
      <c r="J1" s="1"/>
      <c r="K1" s="1"/>
    </row>
    <row r="2" spans="1:11" x14ac:dyDescent="0.35">
      <c r="A2" t="s">
        <v>29</v>
      </c>
      <c r="B2" t="s">
        <v>13</v>
      </c>
      <c r="D2" t="s">
        <v>44</v>
      </c>
      <c r="F2" t="s">
        <v>41</v>
      </c>
      <c r="H2" t="s">
        <v>58</v>
      </c>
    </row>
    <row r="3" spans="1:11" x14ac:dyDescent="0.35">
      <c r="A3" t="s">
        <v>29</v>
      </c>
      <c r="B3" t="s">
        <v>14</v>
      </c>
      <c r="D3" t="s">
        <v>46</v>
      </c>
      <c r="F3" t="s">
        <v>52</v>
      </c>
      <c r="H3" t="s">
        <v>45</v>
      </c>
    </row>
    <row r="4" spans="1:11" x14ac:dyDescent="0.35">
      <c r="A4" t="s">
        <v>29</v>
      </c>
      <c r="B4" t="s">
        <v>15</v>
      </c>
      <c r="F4" t="s">
        <v>57</v>
      </c>
      <c r="H4" t="s">
        <v>42</v>
      </c>
    </row>
    <row r="5" spans="1:11" x14ac:dyDescent="0.35">
      <c r="A5" t="s">
        <v>29</v>
      </c>
      <c r="B5" t="s">
        <v>16</v>
      </c>
      <c r="H5" t="s">
        <v>43</v>
      </c>
    </row>
    <row r="6" spans="1:11" x14ac:dyDescent="0.35">
      <c r="A6" t="s">
        <v>29</v>
      </c>
      <c r="B6" t="s">
        <v>17</v>
      </c>
    </row>
    <row r="7" spans="1:11" x14ac:dyDescent="0.35">
      <c r="A7" t="s">
        <v>29</v>
      </c>
      <c r="B7" t="s">
        <v>18</v>
      </c>
    </row>
    <row r="8" spans="1:11" x14ac:dyDescent="0.35">
      <c r="A8" t="s">
        <v>32</v>
      </c>
      <c r="B8" t="s">
        <v>19</v>
      </c>
    </row>
    <row r="9" spans="1:11" x14ac:dyDescent="0.35">
      <c r="A9" t="s">
        <v>32</v>
      </c>
      <c r="B9" t="s">
        <v>20</v>
      </c>
    </row>
    <row r="10" spans="1:11" x14ac:dyDescent="0.35">
      <c r="A10" t="s">
        <v>32</v>
      </c>
      <c r="B10" t="s">
        <v>21</v>
      </c>
    </row>
    <row r="11" spans="1:11" x14ac:dyDescent="0.35">
      <c r="A11" t="s">
        <v>32</v>
      </c>
      <c r="B11" t="s">
        <v>22</v>
      </c>
    </row>
    <row r="12" spans="1:11" x14ac:dyDescent="0.35">
      <c r="A12" t="s">
        <v>32</v>
      </c>
      <c r="B12" t="s">
        <v>23</v>
      </c>
    </row>
    <row r="13" spans="1:11" x14ac:dyDescent="0.35">
      <c r="A13" t="s">
        <v>32</v>
      </c>
      <c r="B13" t="s">
        <v>24</v>
      </c>
    </row>
    <row r="14" spans="1:11" x14ac:dyDescent="0.35">
      <c r="A14" t="s">
        <v>32</v>
      </c>
      <c r="B14" t="s">
        <v>25</v>
      </c>
    </row>
    <row r="15" spans="1:11" x14ac:dyDescent="0.35">
      <c r="A15" t="s">
        <v>32</v>
      </c>
      <c r="B15" t="s">
        <v>26</v>
      </c>
    </row>
    <row r="16" spans="1:11" x14ac:dyDescent="0.35">
      <c r="A16" t="s">
        <v>32</v>
      </c>
      <c r="B16" t="s">
        <v>27</v>
      </c>
    </row>
    <row r="17" spans="1:2" x14ac:dyDescent="0.35">
      <c r="A17" t="s">
        <v>32</v>
      </c>
      <c r="B17" t="s">
        <v>28</v>
      </c>
    </row>
    <row r="18" spans="1:2" x14ac:dyDescent="0.35">
      <c r="A18" t="s">
        <v>40</v>
      </c>
      <c r="B18" t="s">
        <v>33</v>
      </c>
    </row>
    <row r="19" spans="1:2" x14ac:dyDescent="0.35">
      <c r="A19" t="s">
        <v>40</v>
      </c>
      <c r="B19" t="s">
        <v>34</v>
      </c>
    </row>
    <row r="20" spans="1:2" x14ac:dyDescent="0.35">
      <c r="A20" t="s">
        <v>40</v>
      </c>
      <c r="B20" t="s">
        <v>35</v>
      </c>
    </row>
    <row r="21" spans="1:2" x14ac:dyDescent="0.35">
      <c r="A21" t="s">
        <v>40</v>
      </c>
      <c r="B21" t="s">
        <v>36</v>
      </c>
    </row>
    <row r="22" spans="1:2" x14ac:dyDescent="0.35">
      <c r="A22" t="s">
        <v>39</v>
      </c>
      <c r="B22" t="s">
        <v>37</v>
      </c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Planner</vt:lpstr>
      <vt:lpstr>NDIS Inputs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Barna Co - NDIS Budget Planner - April 2026</dc:title>
  <dc:subject>Budget Planner</dc:subject>
  <dc:creator>The Barna Co</dc:creator>
  <cp:keywords>NDIS</cp:keywords>
  <cp:lastModifiedBy>Lewis Bustin</cp:lastModifiedBy>
  <dcterms:created xsi:type="dcterms:W3CDTF">2026-03-23T06:46:08Z</dcterms:created>
  <dcterms:modified xsi:type="dcterms:W3CDTF">2026-04-14T07:09:01Z</dcterms:modified>
</cp:coreProperties>
</file>